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00" tabRatio="1000"/>
  </bookViews>
  <sheets>
    <sheet name="15-ZŠ JAK" sheetId="35" r:id="rId1"/>
  </sheets>
  <definedNames>
    <definedName name="_xlnm.Print_Area" localSheetId="0">'15-ZŠ JAK'!$A$1:$E$60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35" l="1"/>
  <c r="E52" i="35"/>
  <c r="E49" i="35"/>
  <c r="E60" i="35" s="1"/>
  <c r="E41" i="35" l="1"/>
  <c r="D49" i="35" l="1"/>
  <c r="D27" i="35"/>
  <c r="D59" i="35" l="1"/>
  <c r="D52" i="35" s="1"/>
  <c r="C59" i="35"/>
  <c r="C57" i="35"/>
  <c r="C52" i="35"/>
  <c r="C49" i="35"/>
  <c r="E42" i="35"/>
  <c r="D42" i="35"/>
  <c r="C42" i="35"/>
  <c r="E27" i="35"/>
  <c r="D41" i="35"/>
  <c r="D43" i="35" s="1"/>
  <c r="C27" i="35"/>
  <c r="C41" i="35" s="1"/>
  <c r="C43" i="35" s="1"/>
  <c r="E20" i="35"/>
  <c r="E22" i="35" s="1"/>
  <c r="D20" i="35"/>
  <c r="D22" i="35" s="1"/>
  <c r="C20" i="35"/>
  <c r="C22" i="35" s="1"/>
  <c r="E43" i="35" l="1"/>
  <c r="E44" i="35" s="1"/>
  <c r="C60" i="35"/>
  <c r="D48" i="35" s="1"/>
  <c r="D44" i="35"/>
  <c r="C44" i="35"/>
  <c r="D60" i="35"/>
</calcChain>
</file>

<file path=xl/sharedStrings.xml><?xml version="1.0" encoding="utf-8"?>
<sst xmlns="http://schemas.openxmlformats.org/spreadsheetml/2006/main" count="63" uniqueCount="63">
  <si>
    <t>skutečnost</t>
  </si>
  <si>
    <t>v tis.Kč</t>
  </si>
  <si>
    <t>očekávaná skut.</t>
  </si>
  <si>
    <t>NÁKLADY ORGANIZACE</t>
  </si>
  <si>
    <t>Energie</t>
  </si>
  <si>
    <t xml:space="preserve">  Náklady celkem</t>
  </si>
  <si>
    <t>VÝNOSY ORGANIZACE</t>
  </si>
  <si>
    <t>z toho:</t>
  </si>
  <si>
    <t>Výsledek hospodaření</t>
  </si>
  <si>
    <t>Použití fondu investic v tis. Kč</t>
  </si>
  <si>
    <t>počáteční stav</t>
  </si>
  <si>
    <t>příjmy - celkem</t>
  </si>
  <si>
    <t>odpisy</t>
  </si>
  <si>
    <t>transferový podíl</t>
  </si>
  <si>
    <t>výdaje - celkem</t>
  </si>
  <si>
    <t>opravy a údržba</t>
  </si>
  <si>
    <t>nekrytí fondu</t>
  </si>
  <si>
    <t>konečný stav</t>
  </si>
  <si>
    <t>Náklady k dotacím - bod 2) výnosy</t>
  </si>
  <si>
    <t>Provozní náklady celkem</t>
  </si>
  <si>
    <t xml:space="preserve">Náklady k výnosům ze SR na mzdové prostředky a drobné pomůcky </t>
  </si>
  <si>
    <r>
      <t xml:space="preserve">3) Výnosy </t>
    </r>
    <r>
      <rPr>
        <i/>
        <sz val="10"/>
        <rFont val="Calibri"/>
        <family val="2"/>
        <charset val="238"/>
      </rPr>
      <t>vč.jiné činnosti</t>
    </r>
    <r>
      <rPr>
        <b/>
        <sz val="10"/>
        <rFont val="Calibri"/>
        <family val="2"/>
        <charset val="238"/>
      </rPr>
      <t>:</t>
    </r>
  </si>
  <si>
    <t>j) nekrytí FI</t>
  </si>
  <si>
    <t xml:space="preserve"> Provozní výnosy celkem  </t>
  </si>
  <si>
    <t>Výnosy ze SR na mzdové prostředky a drobné pomůcky (neprocházejí účty města)</t>
  </si>
  <si>
    <t xml:space="preserve">  Výnosy celkem  </t>
  </si>
  <si>
    <t>Základní škola J.A. Komenského Karlovy Vary, Kollárova 19, příspěvková organizace</t>
  </si>
  <si>
    <t>IČO: 709 33 782</t>
  </si>
  <si>
    <t>j) pořízení DHM ke zlepš.prac.pros.FKSP</t>
  </si>
  <si>
    <t>k) úroky</t>
  </si>
  <si>
    <t>nařízený odvod do rozpočtu zřizovatele</t>
  </si>
  <si>
    <t>2) Neinvestiční dotace z KK, SR, EU</t>
  </si>
  <si>
    <t>oček. skut. 2021</t>
  </si>
  <si>
    <t xml:space="preserve">  konvektomat</t>
  </si>
  <si>
    <t>podlahový čistič</t>
  </si>
  <si>
    <t>upr.rozpočet</t>
  </si>
  <si>
    <t>Spotřeba TU a TUV</t>
  </si>
  <si>
    <t>Spotřeba el.energie</t>
  </si>
  <si>
    <t>Spotřeba plynu</t>
  </si>
  <si>
    <t>Vodné a stočné</t>
  </si>
  <si>
    <t>Nákup materiálu - 501</t>
  </si>
  <si>
    <t>Potraviny - 501</t>
  </si>
  <si>
    <t>Opravy a údržba - 511</t>
  </si>
  <si>
    <t>Ostatní služby - 5xx</t>
  </si>
  <si>
    <t>Mzdy a zákonné odvody - 521</t>
  </si>
  <si>
    <t>Odpisy - 551</t>
  </si>
  <si>
    <t>Ostatní náklady - 5xx</t>
  </si>
  <si>
    <t>1)  a) Provozní příspěvek</t>
  </si>
  <si>
    <t xml:space="preserve">     b) Účelově vázané finanční prostředky podléhající vyúčtování</t>
  </si>
  <si>
    <t>a) tržby stravné žáci - 602</t>
  </si>
  <si>
    <t>b) stravné zaměstnanci - 602</t>
  </si>
  <si>
    <t>c) tržby cizí strávníci - 602</t>
  </si>
  <si>
    <t>d) školní družina - 602</t>
  </si>
  <si>
    <t>e) pronájmy (tělocvičen, učeben, aj.) - 603</t>
  </si>
  <si>
    <t>f) ostatní výnosy - 6xx</t>
  </si>
  <si>
    <t>g) použití fondu investic na opravy - 648</t>
  </si>
  <si>
    <t>h) použití rezervního fondu - 648</t>
  </si>
  <si>
    <t>i) použití fondu odměn - 648</t>
  </si>
  <si>
    <t>upr.plán 2022</t>
  </si>
  <si>
    <t xml:space="preserve">  stravovací systém VIS S5</t>
  </si>
  <si>
    <t>úpr.plánu 2022</t>
  </si>
  <si>
    <t xml:space="preserve">  sestava nábytku</t>
  </si>
  <si>
    <r>
      <t xml:space="preserve">Úprava č. 2 Rozpočtu na rok 2022 </t>
    </r>
    <r>
      <rPr>
        <sz val="14"/>
        <rFont val="Calibri"/>
        <family val="2"/>
        <charset val="238"/>
        <scheme val="minor"/>
      </rPr>
      <t>čj. 2022/00/0430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</si>
</sst>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i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sz val="14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9D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8" fillId="0" borderId="0"/>
  </cellStyleXfs>
  <cellXfs count="1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7" borderId="19" xfId="0" applyNumberFormat="1" applyFont="1" applyFill="1" applyBorder="1" applyAlignment="1">
      <alignment vertical="center"/>
    </xf>
    <xf numFmtId="3" fontId="9" fillId="3" borderId="24" xfId="0" applyNumberFormat="1" applyFont="1" applyFill="1" applyBorder="1" applyAlignment="1">
      <alignment horizontal="right" vertical="center"/>
    </xf>
    <xf numFmtId="3" fontId="9" fillId="3" borderId="13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3" fontId="2" fillId="8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3" fontId="2" fillId="4" borderId="2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9" borderId="20" xfId="0" applyNumberFormat="1" applyFont="1" applyFill="1" applyBorder="1" applyAlignment="1">
      <alignment vertical="center"/>
    </xf>
    <xf numFmtId="3" fontId="2" fillId="9" borderId="14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4" fillId="2" borderId="2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3" fontId="4" fillId="5" borderId="12" xfId="0" applyNumberFormat="1" applyFont="1" applyFill="1" applyBorder="1" applyAlignment="1">
      <alignment vertical="center"/>
    </xf>
    <xf numFmtId="3" fontId="4" fillId="5" borderId="13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2" fillId="10" borderId="12" xfId="0" applyNumberFormat="1" applyFont="1" applyFill="1" applyBorder="1" applyAlignment="1">
      <alignment vertical="center"/>
    </xf>
    <xf numFmtId="3" fontId="2" fillId="10" borderId="13" xfId="0" applyNumberFormat="1" applyFont="1" applyFill="1" applyBorder="1" applyAlignment="1">
      <alignment vertical="center"/>
    </xf>
    <xf numFmtId="3" fontId="2" fillId="10" borderId="22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3" fontId="2" fillId="0" borderId="12" xfId="0" applyNumberFormat="1" applyFont="1" applyFill="1" applyBorder="1" applyAlignment="1">
      <alignment vertical="center"/>
    </xf>
    <xf numFmtId="3" fontId="2" fillId="6" borderId="16" xfId="0" applyNumberFormat="1" applyFont="1" applyFill="1" applyBorder="1" applyAlignment="1">
      <alignment vertical="center"/>
    </xf>
    <xf numFmtId="3" fontId="2" fillId="6" borderId="17" xfId="0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2" fillId="9" borderId="19" xfId="0" applyNumberFormat="1" applyFont="1" applyFill="1" applyBorder="1" applyAlignment="1">
      <alignment vertical="center"/>
    </xf>
    <xf numFmtId="3" fontId="4" fillId="7" borderId="18" xfId="0" applyNumberFormat="1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horizontal="right" vertical="center"/>
    </xf>
    <xf numFmtId="3" fontId="7" fillId="3" borderId="24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2" fillId="6" borderId="13" xfId="0" applyNumberFormat="1" applyFont="1" applyFill="1" applyBorder="1" applyAlignment="1">
      <alignment horizontal="right" vertical="center"/>
    </xf>
    <xf numFmtId="0" fontId="0" fillId="0" borderId="0" xfId="0" applyFill="1"/>
    <xf numFmtId="3" fontId="2" fillId="3" borderId="13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12" fillId="9" borderId="32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6" borderId="32" xfId="0" applyFont="1" applyFill="1" applyBorder="1" applyAlignment="1">
      <alignment horizontal="left" vertical="center"/>
    </xf>
    <xf numFmtId="0" fontId="12" fillId="9" borderId="36" xfId="0" applyFont="1" applyFill="1" applyBorder="1" applyAlignment="1">
      <alignment horizontal="left" vertical="center" wrapText="1"/>
    </xf>
    <xf numFmtId="0" fontId="4" fillId="7" borderId="31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7" fillId="4" borderId="30" xfId="0" applyFont="1" applyFill="1" applyBorder="1" applyAlignment="1">
      <alignment horizontal="left" vertical="center" indent="1"/>
    </xf>
    <xf numFmtId="0" fontId="7" fillId="3" borderId="30" xfId="0" applyFont="1" applyFill="1" applyBorder="1" applyAlignment="1">
      <alignment horizontal="left" vertical="center" indent="1"/>
    </xf>
    <xf numFmtId="0" fontId="11" fillId="3" borderId="34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7" fillId="8" borderId="30" xfId="0" applyFont="1" applyFill="1" applyBorder="1" applyAlignment="1">
      <alignment horizontal="left" vertical="center" indent="1"/>
    </xf>
    <xf numFmtId="0" fontId="7" fillId="6" borderId="30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vertical="center"/>
    </xf>
    <xf numFmtId="3" fontId="19" fillId="3" borderId="38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2" fillId="9" borderId="1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4" fillId="2" borderId="24" xfId="0" applyNumberFormat="1" applyFont="1" applyFill="1" applyBorder="1" applyAlignment="1">
      <alignment vertical="center"/>
    </xf>
    <xf numFmtId="3" fontId="4" fillId="2" borderId="41" xfId="0" applyNumberFormat="1" applyFont="1" applyFill="1" applyBorder="1" applyAlignment="1">
      <alignment vertical="center"/>
    </xf>
    <xf numFmtId="0" fontId="7" fillId="10" borderId="11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left" vertical="center" indent="1"/>
    </xf>
    <xf numFmtId="0" fontId="11" fillId="3" borderId="11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7" fillId="8" borderId="23" xfId="0" applyFont="1" applyFill="1" applyBorder="1" applyAlignment="1">
      <alignment horizontal="left" vertical="center" indent="1"/>
    </xf>
    <xf numFmtId="0" fontId="7" fillId="6" borderId="23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2" fillId="7" borderId="1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Fill="1" applyAlignment="1">
      <alignment horizontal="left" shrinkToFit="1"/>
    </xf>
    <xf numFmtId="0" fontId="2" fillId="0" borderId="2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63"/>
  <sheetViews>
    <sheetView tabSelected="1" topLeftCell="A46" zoomScaleNormal="100" workbookViewId="0">
      <selection sqref="A1:E1"/>
    </sheetView>
  </sheetViews>
  <sheetFormatPr defaultRowHeight="15" x14ac:dyDescent="0.25"/>
  <cols>
    <col min="1" max="2" width="34.7109375" customWidth="1"/>
    <col min="3" max="3" width="16.42578125" customWidth="1"/>
    <col min="4" max="4" width="14.7109375" customWidth="1"/>
    <col min="5" max="5" width="16" customWidth="1"/>
  </cols>
  <sheetData>
    <row r="1" spans="1:5" ht="19.5" thickBot="1" x14ac:dyDescent="0.3">
      <c r="A1" s="127" t="s">
        <v>62</v>
      </c>
      <c r="B1" s="128"/>
      <c r="C1" s="128"/>
      <c r="D1" s="128"/>
      <c r="E1" s="129"/>
    </row>
    <row r="2" spans="1:5" ht="15.75" thickBot="1" x14ac:dyDescent="0.3">
      <c r="A2" s="1"/>
      <c r="B2" s="1"/>
      <c r="C2" s="1"/>
      <c r="D2" s="1"/>
    </row>
    <row r="3" spans="1:5" ht="16.5" thickBot="1" x14ac:dyDescent="0.3">
      <c r="A3" s="130" t="s">
        <v>26</v>
      </c>
      <c r="B3" s="131"/>
      <c r="C3" s="131"/>
      <c r="D3" s="131"/>
      <c r="E3" s="132"/>
    </row>
    <row r="4" spans="1:5" ht="15.75" thickBot="1" x14ac:dyDescent="0.3">
      <c r="A4" s="2" t="s">
        <v>27</v>
      </c>
      <c r="B4" s="2"/>
      <c r="C4" s="3"/>
      <c r="D4" s="1"/>
      <c r="E4" s="28" t="s">
        <v>1</v>
      </c>
    </row>
    <row r="5" spans="1:5" x14ac:dyDescent="0.25">
      <c r="A5" s="4"/>
      <c r="B5" s="4"/>
      <c r="C5" s="5" t="s">
        <v>0</v>
      </c>
      <c r="D5" s="6" t="s">
        <v>2</v>
      </c>
      <c r="E5" s="6" t="s">
        <v>35</v>
      </c>
    </row>
    <row r="6" spans="1:5" ht="15.75" thickBot="1" x14ac:dyDescent="0.3">
      <c r="A6" s="4"/>
      <c r="B6" s="4"/>
      <c r="C6" s="8">
        <v>2020</v>
      </c>
      <c r="D6" s="9">
        <v>2021</v>
      </c>
      <c r="E6" s="9">
        <v>2022</v>
      </c>
    </row>
    <row r="7" spans="1:5" ht="15.75" thickBot="1" x14ac:dyDescent="0.3">
      <c r="A7" s="7" t="s">
        <v>3</v>
      </c>
      <c r="B7" s="7"/>
      <c r="C7" s="4"/>
      <c r="D7" s="4"/>
      <c r="E7" s="4"/>
    </row>
    <row r="8" spans="1:5" x14ac:dyDescent="0.25">
      <c r="A8" s="29" t="s">
        <v>40</v>
      </c>
      <c r="B8" s="74"/>
      <c r="C8" s="30">
        <v>822</v>
      </c>
      <c r="D8" s="10">
        <v>2250</v>
      </c>
      <c r="E8" s="31">
        <v>900</v>
      </c>
    </row>
    <row r="9" spans="1:5" x14ac:dyDescent="0.25">
      <c r="A9" s="32" t="s">
        <v>41</v>
      </c>
      <c r="B9" s="75"/>
      <c r="C9" s="33">
        <v>1220</v>
      </c>
      <c r="D9" s="34">
        <v>2250</v>
      </c>
      <c r="E9" s="34">
        <v>2250</v>
      </c>
    </row>
    <row r="10" spans="1:5" x14ac:dyDescent="0.25">
      <c r="A10" s="135" t="s">
        <v>4</v>
      </c>
      <c r="B10" s="102" t="s">
        <v>36</v>
      </c>
      <c r="C10" s="33"/>
      <c r="D10" s="36"/>
      <c r="E10" s="36">
        <v>1424</v>
      </c>
    </row>
    <row r="11" spans="1:5" x14ac:dyDescent="0.25">
      <c r="A11" s="136"/>
      <c r="B11" s="102" t="s">
        <v>37</v>
      </c>
      <c r="C11" s="33">
        <v>2188</v>
      </c>
      <c r="D11" s="36">
        <v>2500</v>
      </c>
      <c r="E11" s="36">
        <v>884</v>
      </c>
    </row>
    <row r="12" spans="1:5" x14ac:dyDescent="0.25">
      <c r="A12" s="136"/>
      <c r="B12" s="102" t="s">
        <v>38</v>
      </c>
      <c r="C12" s="33"/>
      <c r="D12" s="36"/>
      <c r="E12" s="36">
        <v>21</v>
      </c>
    </row>
    <row r="13" spans="1:5" x14ac:dyDescent="0.25">
      <c r="A13" s="137"/>
      <c r="B13" s="102" t="s">
        <v>39</v>
      </c>
      <c r="C13" s="33"/>
      <c r="D13" s="36"/>
      <c r="E13" s="36">
        <v>272</v>
      </c>
    </row>
    <row r="14" spans="1:5" x14ac:dyDescent="0.25">
      <c r="A14" s="35" t="s">
        <v>42</v>
      </c>
      <c r="B14" s="75"/>
      <c r="C14" s="33">
        <v>713</v>
      </c>
      <c r="D14" s="37">
        <v>850</v>
      </c>
      <c r="E14" s="37">
        <v>850</v>
      </c>
    </row>
    <row r="15" spans="1:5" x14ac:dyDescent="0.25">
      <c r="A15" s="35" t="s">
        <v>43</v>
      </c>
      <c r="B15" s="75"/>
      <c r="C15" s="33">
        <v>629</v>
      </c>
      <c r="D15" s="36">
        <v>451</v>
      </c>
      <c r="E15" s="36">
        <v>560</v>
      </c>
    </row>
    <row r="16" spans="1:5" x14ac:dyDescent="0.25">
      <c r="A16" s="35" t="s">
        <v>44</v>
      </c>
      <c r="B16" s="75"/>
      <c r="C16" s="33">
        <v>234</v>
      </c>
      <c r="D16" s="36">
        <v>320</v>
      </c>
      <c r="E16" s="36">
        <v>200</v>
      </c>
    </row>
    <row r="17" spans="1:5" x14ac:dyDescent="0.25">
      <c r="A17" s="38" t="s">
        <v>45</v>
      </c>
      <c r="B17" s="76"/>
      <c r="C17" s="39">
        <v>1345</v>
      </c>
      <c r="D17" s="12">
        <v>1410</v>
      </c>
      <c r="E17" s="12">
        <v>1500</v>
      </c>
    </row>
    <row r="18" spans="1:5" ht="15" customHeight="1" x14ac:dyDescent="0.25">
      <c r="A18" s="35" t="s">
        <v>46</v>
      </c>
      <c r="B18" s="75"/>
      <c r="C18" s="33">
        <v>177</v>
      </c>
      <c r="D18" s="36">
        <v>219</v>
      </c>
      <c r="E18" s="36">
        <v>150</v>
      </c>
    </row>
    <row r="19" spans="1:5" ht="15.75" thickBot="1" x14ac:dyDescent="0.3">
      <c r="A19" s="40" t="s">
        <v>18</v>
      </c>
      <c r="B19" s="77"/>
      <c r="C19" s="41">
        <v>1357</v>
      </c>
      <c r="D19" s="13">
        <v>0</v>
      </c>
      <c r="E19" s="14">
        <v>0</v>
      </c>
    </row>
    <row r="20" spans="1:5" ht="15.75" thickBot="1" x14ac:dyDescent="0.3">
      <c r="A20" s="103" t="s">
        <v>19</v>
      </c>
      <c r="B20" s="78"/>
      <c r="C20" s="15">
        <f>SUM(C8:C19)</f>
        <v>8685</v>
      </c>
      <c r="D20" s="16">
        <f>SUM(D8:D19)</f>
        <v>10250</v>
      </c>
      <c r="E20" s="16">
        <f>SUM(E8:E19)</f>
        <v>9011</v>
      </c>
    </row>
    <row r="21" spans="1:5" ht="30" customHeight="1" thickBot="1" x14ac:dyDescent="0.3">
      <c r="A21" s="104" t="s">
        <v>20</v>
      </c>
      <c r="B21" s="79"/>
      <c r="C21" s="42">
        <v>37229</v>
      </c>
      <c r="D21" s="43">
        <v>35000</v>
      </c>
      <c r="E21" s="43">
        <v>44000</v>
      </c>
    </row>
    <row r="22" spans="1:5" ht="15.75" thickBot="1" x14ac:dyDescent="0.3">
      <c r="A22" s="105" t="s">
        <v>5</v>
      </c>
      <c r="B22" s="80"/>
      <c r="C22" s="15">
        <f>C20+C21</f>
        <v>45914</v>
      </c>
      <c r="D22" s="16">
        <f>D20+D21</f>
        <v>45250</v>
      </c>
      <c r="E22" s="16">
        <f>E20+E21</f>
        <v>53011</v>
      </c>
    </row>
    <row r="23" spans="1:5" ht="15.75" thickBot="1" x14ac:dyDescent="0.3">
      <c r="A23" s="106" t="s">
        <v>6</v>
      </c>
      <c r="B23" s="18"/>
      <c r="C23" s="17"/>
      <c r="D23" s="17"/>
      <c r="E23" s="17"/>
    </row>
    <row r="24" spans="1:5" x14ac:dyDescent="0.25">
      <c r="A24" s="44" t="s">
        <v>47</v>
      </c>
      <c r="B24" s="81"/>
      <c r="C24" s="45">
        <v>4719</v>
      </c>
      <c r="D24" s="19">
        <v>5860</v>
      </c>
      <c r="E24" s="46">
        <v>2242</v>
      </c>
    </row>
    <row r="25" spans="1:5" x14ac:dyDescent="0.25">
      <c r="A25" s="107" t="s">
        <v>48</v>
      </c>
      <c r="B25" s="108"/>
      <c r="C25" s="109"/>
      <c r="D25" s="110"/>
      <c r="E25" s="111">
        <v>2601</v>
      </c>
    </row>
    <row r="26" spans="1:5" x14ac:dyDescent="0.25">
      <c r="A26" s="47" t="s">
        <v>31</v>
      </c>
      <c r="B26" s="82"/>
      <c r="C26" s="21">
        <v>1364</v>
      </c>
      <c r="D26" s="20">
        <v>0</v>
      </c>
      <c r="E26" s="20">
        <v>0</v>
      </c>
    </row>
    <row r="27" spans="1:5" x14ac:dyDescent="0.25">
      <c r="A27" s="48" t="s">
        <v>21</v>
      </c>
      <c r="B27" s="83"/>
      <c r="C27" s="21">
        <f>SUM(C29:C40)</f>
        <v>2615</v>
      </c>
      <c r="D27" s="20">
        <f>SUM(D29:D40)</f>
        <v>4390</v>
      </c>
      <c r="E27" s="20">
        <f>SUM(E29:E40)</f>
        <v>4168</v>
      </c>
    </row>
    <row r="28" spans="1:5" x14ac:dyDescent="0.25">
      <c r="A28" s="49" t="s">
        <v>7</v>
      </c>
      <c r="B28" s="84"/>
      <c r="C28" s="50"/>
      <c r="D28" s="51"/>
      <c r="E28" s="51"/>
    </row>
    <row r="29" spans="1:5" x14ac:dyDescent="0.25">
      <c r="A29" s="52" t="s">
        <v>49</v>
      </c>
      <c r="B29" s="85"/>
      <c r="C29" s="53">
        <v>980</v>
      </c>
      <c r="D29" s="36">
        <v>1850</v>
      </c>
      <c r="E29" s="36">
        <v>1850</v>
      </c>
    </row>
    <row r="30" spans="1:5" x14ac:dyDescent="0.25">
      <c r="A30" s="52" t="s">
        <v>50</v>
      </c>
      <c r="B30" s="85"/>
      <c r="C30" s="53">
        <v>135</v>
      </c>
      <c r="D30" s="36">
        <v>205</v>
      </c>
      <c r="E30" s="36">
        <v>250</v>
      </c>
    </row>
    <row r="31" spans="1:5" x14ac:dyDescent="0.25">
      <c r="A31" s="54" t="s">
        <v>51</v>
      </c>
      <c r="B31" s="86"/>
      <c r="C31" s="53">
        <v>197</v>
      </c>
      <c r="D31" s="36">
        <v>370</v>
      </c>
      <c r="E31" s="36">
        <v>400</v>
      </c>
    </row>
    <row r="32" spans="1:5" x14ac:dyDescent="0.25">
      <c r="A32" s="54" t="s">
        <v>52</v>
      </c>
      <c r="B32" s="86"/>
      <c r="C32" s="53">
        <v>338</v>
      </c>
      <c r="D32" s="36">
        <v>420</v>
      </c>
      <c r="E32" s="36">
        <v>420</v>
      </c>
    </row>
    <row r="33" spans="1:5" x14ac:dyDescent="0.25">
      <c r="A33" s="54" t="s">
        <v>53</v>
      </c>
      <c r="B33" s="86"/>
      <c r="C33" s="53">
        <v>227</v>
      </c>
      <c r="D33" s="36">
        <v>371</v>
      </c>
      <c r="E33" s="36">
        <v>371</v>
      </c>
    </row>
    <row r="34" spans="1:5" x14ac:dyDescent="0.25">
      <c r="A34" s="54" t="s">
        <v>54</v>
      </c>
      <c r="B34" s="86"/>
      <c r="C34" s="53">
        <v>10</v>
      </c>
      <c r="D34" s="36">
        <v>5</v>
      </c>
      <c r="E34" s="36">
        <v>10</v>
      </c>
    </row>
    <row r="35" spans="1:5" x14ac:dyDescent="0.25">
      <c r="A35" s="112" t="s">
        <v>55</v>
      </c>
      <c r="B35" s="87"/>
      <c r="C35" s="55">
        <v>713</v>
      </c>
      <c r="D35" s="56">
        <v>850</v>
      </c>
      <c r="E35" s="57">
        <v>850</v>
      </c>
    </row>
    <row r="36" spans="1:5" x14ac:dyDescent="0.25">
      <c r="A36" s="58" t="s">
        <v>56</v>
      </c>
      <c r="B36" s="88"/>
      <c r="C36" s="59">
        <v>8</v>
      </c>
      <c r="D36" s="11">
        <v>250</v>
      </c>
      <c r="E36" s="11">
        <v>0</v>
      </c>
    </row>
    <row r="37" spans="1:5" x14ac:dyDescent="0.25">
      <c r="A37" s="58" t="s">
        <v>57</v>
      </c>
      <c r="B37" s="88"/>
      <c r="C37" s="59">
        <v>0</v>
      </c>
      <c r="D37" s="14">
        <v>50</v>
      </c>
      <c r="E37" s="14">
        <v>0</v>
      </c>
    </row>
    <row r="38" spans="1:5" x14ac:dyDescent="0.25">
      <c r="A38" s="58" t="s">
        <v>28</v>
      </c>
      <c r="B38" s="88"/>
      <c r="C38" s="26">
        <v>2</v>
      </c>
      <c r="D38" s="14">
        <v>15</v>
      </c>
      <c r="E38" s="14">
        <v>15</v>
      </c>
    </row>
    <row r="39" spans="1:5" x14ac:dyDescent="0.25">
      <c r="A39" s="58" t="s">
        <v>29</v>
      </c>
      <c r="B39" s="88"/>
      <c r="C39" s="26">
        <v>5</v>
      </c>
      <c r="D39" s="14">
        <v>4</v>
      </c>
      <c r="E39" s="14">
        <v>2</v>
      </c>
    </row>
    <row r="40" spans="1:5" ht="15.75" thickBot="1" x14ac:dyDescent="0.3">
      <c r="A40" s="113" t="s">
        <v>22</v>
      </c>
      <c r="B40" s="89"/>
      <c r="C40" s="60">
        <v>0</v>
      </c>
      <c r="D40" s="61">
        <v>0</v>
      </c>
      <c r="E40" s="61">
        <v>0</v>
      </c>
    </row>
    <row r="41" spans="1:5" ht="15.75" thickBot="1" x14ac:dyDescent="0.3">
      <c r="A41" s="103" t="s">
        <v>23</v>
      </c>
      <c r="B41" s="78"/>
      <c r="C41" s="62">
        <f>C24+C26+C27</f>
        <v>8698</v>
      </c>
      <c r="D41" s="63">
        <f>D24+D26+D27</f>
        <v>10250</v>
      </c>
      <c r="E41" s="63">
        <f>E24+E25+E26+E27</f>
        <v>9011</v>
      </c>
    </row>
    <row r="42" spans="1:5" ht="30" customHeight="1" thickBot="1" x14ac:dyDescent="0.3">
      <c r="A42" s="114" t="s">
        <v>24</v>
      </c>
      <c r="B42" s="90"/>
      <c r="C42" s="42">
        <f>C21</f>
        <v>37229</v>
      </c>
      <c r="D42" s="64">
        <f>D21</f>
        <v>35000</v>
      </c>
      <c r="E42" s="64">
        <f>E21</f>
        <v>44000</v>
      </c>
    </row>
    <row r="43" spans="1:5" ht="15.75" thickBot="1" x14ac:dyDescent="0.3">
      <c r="A43" s="105" t="s">
        <v>25</v>
      </c>
      <c r="B43" s="80"/>
      <c r="C43" s="62">
        <f>C41+C42</f>
        <v>45927</v>
      </c>
      <c r="D43" s="63">
        <f>D41+D42</f>
        <v>45250</v>
      </c>
      <c r="E43" s="63">
        <f>E41+E42</f>
        <v>53011</v>
      </c>
    </row>
    <row r="44" spans="1:5" ht="15.75" thickBot="1" x14ac:dyDescent="0.3">
      <c r="A44" s="115" t="s">
        <v>8</v>
      </c>
      <c r="B44" s="91"/>
      <c r="C44" s="65">
        <f>C43-C22</f>
        <v>13</v>
      </c>
      <c r="D44" s="22">
        <f>D43-D22</f>
        <v>0</v>
      </c>
      <c r="E44" s="22">
        <f>E43-E22</f>
        <v>0</v>
      </c>
    </row>
    <row r="45" spans="1:5" x14ac:dyDescent="0.25">
      <c r="A45" s="133"/>
      <c r="B45" s="133"/>
      <c r="C45" s="133"/>
      <c r="D45" s="133"/>
    </row>
    <row r="46" spans="1:5" ht="15.75" thickBot="1" x14ac:dyDescent="0.3">
      <c r="A46" s="134"/>
      <c r="B46" s="134"/>
      <c r="C46" s="134"/>
      <c r="D46" s="134"/>
      <c r="E46" s="134"/>
    </row>
    <row r="47" spans="1:5" ht="15.75" thickBot="1" x14ac:dyDescent="0.3">
      <c r="A47" s="125" t="s">
        <v>9</v>
      </c>
      <c r="B47" s="92"/>
      <c r="C47" s="126" t="s">
        <v>32</v>
      </c>
      <c r="D47" s="73" t="s">
        <v>58</v>
      </c>
      <c r="E47" s="73" t="s">
        <v>60</v>
      </c>
    </row>
    <row r="48" spans="1:5" ht="15.75" thickBot="1" x14ac:dyDescent="0.3">
      <c r="A48" s="116" t="s">
        <v>10</v>
      </c>
      <c r="B48" s="93"/>
      <c r="C48" s="72">
        <v>1881</v>
      </c>
      <c r="D48" s="72">
        <f>C60</f>
        <v>995</v>
      </c>
      <c r="E48" s="72">
        <v>995</v>
      </c>
    </row>
    <row r="49" spans="1:5" x14ac:dyDescent="0.25">
      <c r="A49" s="117" t="s">
        <v>11</v>
      </c>
      <c r="B49" s="94"/>
      <c r="C49" s="23">
        <f>SUM(C50:C51)</f>
        <v>1264</v>
      </c>
      <c r="D49" s="23">
        <f>SUM(D50:D51)</f>
        <v>1478</v>
      </c>
      <c r="E49" s="23">
        <f>SUM(E50:E51)</f>
        <v>1478</v>
      </c>
    </row>
    <row r="50" spans="1:5" x14ac:dyDescent="0.25">
      <c r="A50" s="118" t="s">
        <v>12</v>
      </c>
      <c r="B50" s="95"/>
      <c r="C50" s="66">
        <v>1410</v>
      </c>
      <c r="D50" s="66">
        <v>1500</v>
      </c>
      <c r="E50" s="66">
        <v>1500</v>
      </c>
    </row>
    <row r="51" spans="1:5" x14ac:dyDescent="0.25">
      <c r="A51" s="119" t="s">
        <v>13</v>
      </c>
      <c r="B51" s="96"/>
      <c r="C51" s="67">
        <v>-146</v>
      </c>
      <c r="D51" s="67">
        <v>-22</v>
      </c>
      <c r="E51" s="67">
        <v>-22</v>
      </c>
    </row>
    <row r="52" spans="1:5" x14ac:dyDescent="0.25">
      <c r="A52" s="120" t="s">
        <v>14</v>
      </c>
      <c r="B52" s="97"/>
      <c r="C52" s="24">
        <f>SUM(C56:C59)</f>
        <v>2150</v>
      </c>
      <c r="D52" s="24">
        <f>SUM(D53:D59)</f>
        <v>1810</v>
      </c>
      <c r="E52" s="24">
        <f>SUM(E53:E59)</f>
        <v>1810</v>
      </c>
    </row>
    <row r="53" spans="1:5" x14ac:dyDescent="0.25">
      <c r="A53" s="121" t="s">
        <v>33</v>
      </c>
      <c r="B53" s="98"/>
      <c r="C53" s="24">
        <v>0</v>
      </c>
      <c r="D53" s="24">
        <v>750</v>
      </c>
      <c r="E53" s="24">
        <v>650</v>
      </c>
    </row>
    <row r="54" spans="1:5" x14ac:dyDescent="0.25">
      <c r="A54" s="121" t="s">
        <v>59</v>
      </c>
      <c r="B54" s="98"/>
      <c r="C54" s="24">
        <v>0</v>
      </c>
      <c r="D54" s="24">
        <v>150</v>
      </c>
      <c r="E54" s="24">
        <v>150</v>
      </c>
    </row>
    <row r="55" spans="1:5" x14ac:dyDescent="0.25">
      <c r="A55" s="121" t="s">
        <v>61</v>
      </c>
      <c r="B55" s="98"/>
      <c r="C55" s="24">
        <v>0</v>
      </c>
      <c r="D55" s="24">
        <v>0</v>
      </c>
      <c r="E55" s="24">
        <v>100</v>
      </c>
    </row>
    <row r="56" spans="1:5" x14ac:dyDescent="0.25">
      <c r="A56" s="119" t="s">
        <v>34</v>
      </c>
      <c r="B56" s="96"/>
      <c r="C56" s="68">
        <v>0</v>
      </c>
      <c r="D56" s="68">
        <v>60</v>
      </c>
      <c r="E56" s="68">
        <v>60</v>
      </c>
    </row>
    <row r="57" spans="1:5" x14ac:dyDescent="0.25">
      <c r="A57" s="122" t="s">
        <v>15</v>
      </c>
      <c r="B57" s="99"/>
      <c r="C57" s="27">
        <f>D35</f>
        <v>850</v>
      </c>
      <c r="D57" s="27">
        <v>850</v>
      </c>
      <c r="E57" s="27">
        <v>850</v>
      </c>
    </row>
    <row r="58" spans="1:5" x14ac:dyDescent="0.25">
      <c r="A58" s="119" t="s">
        <v>30</v>
      </c>
      <c r="B58" s="96"/>
      <c r="C58" s="71">
        <v>1300</v>
      </c>
      <c r="D58" s="71">
        <v>0</v>
      </c>
      <c r="E58" s="71">
        <v>0</v>
      </c>
    </row>
    <row r="59" spans="1:5" ht="15.75" thickBot="1" x14ac:dyDescent="0.3">
      <c r="A59" s="123" t="s">
        <v>16</v>
      </c>
      <c r="B59" s="100"/>
      <c r="C59" s="69">
        <f>D40</f>
        <v>0</v>
      </c>
      <c r="D59" s="69">
        <f>E40</f>
        <v>0</v>
      </c>
      <c r="E59" s="69">
        <f>F40</f>
        <v>0</v>
      </c>
    </row>
    <row r="60" spans="1:5" ht="15.75" thickBot="1" x14ac:dyDescent="0.3">
      <c r="A60" s="124" t="s">
        <v>17</v>
      </c>
      <c r="B60" s="101"/>
      <c r="C60" s="25">
        <f>C48+C49-C52</f>
        <v>995</v>
      </c>
      <c r="D60" s="25">
        <f>D48+D49-D52</f>
        <v>663</v>
      </c>
      <c r="E60" s="25">
        <f>E48+E49-E52</f>
        <v>663</v>
      </c>
    </row>
    <row r="62" spans="1:5" x14ac:dyDescent="0.25">
      <c r="C62" s="70"/>
    </row>
    <row r="63" spans="1:5" x14ac:dyDescent="0.25">
      <c r="C63" s="70"/>
      <c r="D63" s="70"/>
    </row>
  </sheetData>
  <mergeCells count="5">
    <mergeCell ref="A1:E1"/>
    <mergeCell ref="A3:E3"/>
    <mergeCell ref="A45:D45"/>
    <mergeCell ref="A46:E46"/>
    <mergeCell ref="A10:A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4" firstPageNumber="2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15-ZŠ JAK</vt:lpstr>
      <vt:lpstr>'15-ZŠ JAK'!Oblast_tisku</vt:lpstr>
    </vt:vector>
  </TitlesOfParts>
  <Company>MMKV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Martina</dc:creator>
  <cp:lastModifiedBy>ekonom</cp:lastModifiedBy>
  <cp:lastPrinted>2022-03-28T13:06:52Z</cp:lastPrinted>
  <dcterms:created xsi:type="dcterms:W3CDTF">2019-10-09T13:51:45Z</dcterms:created>
  <dcterms:modified xsi:type="dcterms:W3CDTF">2022-05-13T11:25:51Z</dcterms:modified>
</cp:coreProperties>
</file>